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
    </mc:Choice>
  </mc:AlternateContent>
  <bookViews>
    <workbookView xWindow="0" yWindow="0" windowWidth="28800" windowHeight="11835"/>
  </bookViews>
  <sheets>
    <sheet name="Foreign Currency"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1" l="1"/>
  <c r="F153" i="1" s="1"/>
  <c r="D115" i="1"/>
  <c r="C86" i="1"/>
  <c r="C80" i="1"/>
  <c r="D35" i="1"/>
  <c r="D36" i="1" s="1"/>
  <c r="D116" i="1" l="1"/>
  <c r="D117" i="1" s="1"/>
  <c r="C81" i="1"/>
  <c r="C82" i="1" s="1"/>
  <c r="D37" i="1"/>
  <c r="H36" i="1" s="1"/>
  <c r="H38" i="1" l="1"/>
  <c r="H40" i="1" l="1"/>
  <c r="C83" i="1"/>
  <c r="C84" i="1" s="1"/>
  <c r="C87" i="1" s="1"/>
  <c r="C65" i="1" l="1"/>
  <c r="H64" i="1"/>
</calcChain>
</file>

<file path=xl/sharedStrings.xml><?xml version="1.0" encoding="utf-8"?>
<sst xmlns="http://schemas.openxmlformats.org/spreadsheetml/2006/main" count="165" uniqueCount="131">
  <si>
    <t>Roscoe's House</t>
  </si>
  <si>
    <t>of Chicken'N</t>
  </si>
  <si>
    <t>Waffles</t>
  </si>
  <si>
    <t>C01</t>
  </si>
  <si>
    <t>MC#01</t>
  </si>
  <si>
    <t>O6</t>
  </si>
  <si>
    <t>Budweiser</t>
  </si>
  <si>
    <t>TX1</t>
  </si>
  <si>
    <t>Waffle Combo1</t>
  </si>
  <si>
    <t>Subtotal</t>
  </si>
  <si>
    <t>Tax</t>
  </si>
  <si>
    <t>TL</t>
  </si>
  <si>
    <t>2110 S Harbor Blvd</t>
  </si>
  <si>
    <t>Anaheim CA 92802</t>
  </si>
  <si>
    <t>Detailed Meal Receipt</t>
  </si>
  <si>
    <t>Date:</t>
  </si>
  <si>
    <t>Card Type:</t>
  </si>
  <si>
    <t>XXXXXXXXX1234</t>
  </si>
  <si>
    <t>Card Entry:</t>
  </si>
  <si>
    <t>Acc't#:</t>
  </si>
  <si>
    <t>Trans Type:</t>
  </si>
  <si>
    <t>PURCHASE</t>
  </si>
  <si>
    <t>MASTERCARD</t>
  </si>
  <si>
    <t>SWIPED</t>
  </si>
  <si>
    <t>Trans Key:</t>
  </si>
  <si>
    <t>JIJ000240588178</t>
  </si>
  <si>
    <t>Auth Code:</t>
  </si>
  <si>
    <t>06664S</t>
  </si>
  <si>
    <t>Check:</t>
  </si>
  <si>
    <t>Table:</t>
  </si>
  <si>
    <t>Server:</t>
  </si>
  <si>
    <t>Bob</t>
  </si>
  <si>
    <t>Subtotal:</t>
  </si>
  <si>
    <t>Tip:</t>
  </si>
  <si>
    <t>Total:</t>
  </si>
  <si>
    <t xml:space="preserve">I agree to pay the above </t>
  </si>
  <si>
    <t>according to my card issuer</t>
  </si>
  <si>
    <t xml:space="preserve">agreement. </t>
  </si>
  <si>
    <t>******Customer Copy******</t>
  </si>
  <si>
    <t>Foreign Currency Transactions - Converting to $CDN</t>
  </si>
  <si>
    <t>1. The transaction is paid by credit card and the credit card statement indicates the cost, the transaction currency and the converted cost or exchange rate.  The claiming submits a copy of the credit card statement as proof of the exchange rate claimed.  The claimant should obliterate any personal information on the credit card statement.</t>
  </si>
  <si>
    <t>2. The traveller converted money and submits the receipt for the currency conversion that indicates the date, currency, amount and exchange rate.  The fee, if any, for conversion is an eligible expense.</t>
  </si>
  <si>
    <t>Exhibit A</t>
  </si>
  <si>
    <t>Exhibit B</t>
  </si>
  <si>
    <t>Example 1: Paid by Credit Card</t>
  </si>
  <si>
    <t>Nov 14, 2016 Statement</t>
  </si>
  <si>
    <t>Credit Limit:</t>
  </si>
  <si>
    <t>XXXXXX</t>
  </si>
  <si>
    <t>Statement Balance:</t>
  </si>
  <si>
    <t>Available Credit:</t>
  </si>
  <si>
    <t>Minimum Payment:</t>
  </si>
  <si>
    <t>Card No.:</t>
  </si>
  <si>
    <t>Cardholder Name:</t>
  </si>
  <si>
    <t>Claimant</t>
  </si>
  <si>
    <t>For your travel claim, you must provide a detailed list of the transactions(Exhibit A) and proof of payment (Exhibit B).</t>
  </si>
  <si>
    <t>Trans Date</t>
  </si>
  <si>
    <t>Posting Date</t>
  </si>
  <si>
    <t>Description</t>
  </si>
  <si>
    <t>Amount</t>
  </si>
  <si>
    <t>XXXXXXXXXXXXXXXXXXXXXXXX</t>
  </si>
  <si>
    <t>XXXX</t>
  </si>
  <si>
    <t>Roscoe's House of Chicken N Waffles</t>
  </si>
  <si>
    <t>USD @</t>
  </si>
  <si>
    <t>New subtotal</t>
  </si>
  <si>
    <t>New Total</t>
  </si>
  <si>
    <t>Add:</t>
  </si>
  <si>
    <t>Pro-rated tip</t>
  </si>
  <si>
    <t>Conversion</t>
  </si>
  <si>
    <t>from Credit Card Statement</t>
  </si>
  <si>
    <t>Equivalent $CDN</t>
  </si>
  <si>
    <t>Pro-rated Tax</t>
  </si>
  <si>
    <t>($1.98/$22.00 x $15.00)</t>
  </si>
  <si>
    <t>($3.60/$23.98 x $16.35)</t>
  </si>
  <si>
    <t>RBC Mastercard Details</t>
  </si>
  <si>
    <t>You can blank out all personal details and non-claim related expenses</t>
  </si>
  <si>
    <t>REG 11-12-2016 21:19</t>
  </si>
  <si>
    <t>Total Balance</t>
  </si>
  <si>
    <t>Example 2: Paid by Cash - Converted Currency Receipt</t>
  </si>
  <si>
    <t>Assume that prior to the trip, the Claimant went to the bank and exchanged $500 CDN into $US and used cash to purchase his/her meal at Roscoe's.</t>
  </si>
  <si>
    <t>Cash</t>
  </si>
  <si>
    <t>Change</t>
  </si>
  <si>
    <t>(Handwritten note:)</t>
  </si>
  <si>
    <t>Tip $3.60, total spent $27.58</t>
  </si>
  <si>
    <t>In this situation, the Claimant had converted $500 CDN to $US prior to travelling.  In this situation, they can submit their receipt for the currency conversion.  Assume, they received the following receipt from the bank:</t>
  </si>
  <si>
    <t>RBC - Royal Bank of Canada</t>
  </si>
  <si>
    <t>123 Anywhere Street</t>
  </si>
  <si>
    <t>Waterloo, ON</t>
  </si>
  <si>
    <t>Branch</t>
  </si>
  <si>
    <t>Time:</t>
  </si>
  <si>
    <t>Ref#:</t>
  </si>
  <si>
    <t>To:</t>
  </si>
  <si>
    <t>Customer Cash USD</t>
  </si>
  <si>
    <t>From:</t>
  </si>
  <si>
    <t>Withdrawal</t>
  </si>
  <si>
    <t>Acc't 9876-12XXXXX89</t>
  </si>
  <si>
    <t>Thank you for banking with RBC</t>
  </si>
  <si>
    <t xml:space="preserve">USD x $500.00 / $375.00 = </t>
  </si>
  <si>
    <t>CDN</t>
  </si>
  <si>
    <r>
      <t xml:space="preserve">Assuming that the alcohol purchases were allowed under the expense code, you could then use the </t>
    </r>
    <r>
      <rPr>
        <b/>
        <sz val="11"/>
        <color theme="1"/>
        <rFont val="Calibri"/>
        <family val="2"/>
        <scheme val="minor"/>
      </rPr>
      <t>$36.69 CDN</t>
    </r>
    <r>
      <rPr>
        <sz val="11"/>
        <color theme="1"/>
        <rFont val="Calibri"/>
        <family val="2"/>
        <scheme val="minor"/>
      </rPr>
      <t xml:space="preserve"> amount on your travel claim because </t>
    </r>
  </si>
  <si>
    <t>Assuming the alcohol purchase was permissable, the Claimant would supply the copy of the detailed meal purchase and a copy of the RBC Transaction.  The amount claimed would then be:</t>
  </si>
  <si>
    <t>($CDN / $US from bank transaction)</t>
  </si>
  <si>
    <t xml:space="preserve">(meal amount) x </t>
  </si>
  <si>
    <t>Example 3: Use Oanda website</t>
  </si>
  <si>
    <t>Now assume the Claimant made the same meal purchase at Roscoe's and paid either by cash, debit or credit card.  The Claimant could then go to the Oanda website and convert his/her USD purchase into $CDN:</t>
  </si>
  <si>
    <t>The currency I want is $CDN</t>
  </si>
  <si>
    <t>The date has been changed to the date of the purchase at Roscoe's</t>
  </si>
  <si>
    <t>Based on Oanda, how much should the Claimant claim?</t>
  </si>
  <si>
    <t>The answer is $38.59</t>
  </si>
  <si>
    <t>The Interbank rate has been set to +3% (Typical Credit Card Rate)</t>
  </si>
  <si>
    <t>The University will allow for 3 methods of converting foreign currencies into $CDN on Travel Advance and Settlement claims.  Per the Guidelines for Travel Expenses:</t>
  </si>
  <si>
    <t>3. Calculate the Canadian equivalent of travel expenses denominated in a foreign currency using the Oanda website.  The website provides for the conversion of most currencies by a specific date or range of dates.  The Claimant may select the conversion at up to "typical credit card rate +2" and claim on this basis. *** Note that Oanda typical credit card rate is +3% ***</t>
  </si>
  <si>
    <t>Proof of Payment - Credit Card Purchase</t>
  </si>
  <si>
    <t>you can prove what you spent the money on, you can prove you paid for it, and also you can prove the $CDN equivalent that the purchase cost.</t>
  </si>
  <si>
    <t>(This is a simplified example; some areas have different tax rates for food/alcohol.  If alcohol tax is listed separately on the bill, remove that tax from the revised subtotal then calculate pro-rated tip)</t>
  </si>
  <si>
    <t>In many cases, cash transactions do not include a tip line, so in this case, assume the Claimant hand wrote on their receipt that they tipped $3.60 on the $23.98 purchase, so they were out of pocket $27.58 (the same as the credit card example).</t>
  </si>
  <si>
    <t>$500.00 CDN @ 0.75</t>
  </si>
  <si>
    <t>*** The following are examples intended to guide you through your own claims when dealing with foreign currency transactions.  They are not intended to cover all possible situations, rather be used as an aid when preparing your own travel expense claim.</t>
  </si>
  <si>
    <t>Assume a Claimant attended a conference in Anaheim, California and went to a dinner pertaining to University business.  The Claimant obtains the following detailed meal receipt and credit card payment receipt:</t>
  </si>
  <si>
    <t>Now you need to convert this USD purchase into $CDN.  In this example, assume the Claimant received his/her credit card statement as follows:</t>
  </si>
  <si>
    <t>(Exclude the Budweiser purchase from the original receipt)</t>
  </si>
  <si>
    <t>If alcohol were not permitted, in this case, the Claimant could claim $25.02 CDN.</t>
  </si>
  <si>
    <t>Detailed Meal Receipt (same as above)</t>
  </si>
  <si>
    <t>Note the Currency I have is USD</t>
  </si>
  <si>
    <t>The amount in USD is the $27.58 (based on the Roscoe's purchase amount)</t>
  </si>
  <si>
    <t>But why doesn't the Claimant claim $36.1099 ($36.11) that the webiste puts in big bold yellow writing?</t>
  </si>
  <si>
    <t>The answer is because in order to have purchased the meal in USD, the Claimant would have had to have "purchased" $27.58 USD from $CDN, which Oanda says would have been $38.3854 on that particular date.</t>
  </si>
  <si>
    <r>
      <t xml:space="preserve">Thus, the Claimant could claim </t>
    </r>
    <r>
      <rPr>
        <b/>
        <sz val="11"/>
        <color theme="1"/>
        <rFont val="Calibri"/>
        <family val="2"/>
        <scheme val="minor"/>
      </rPr>
      <t>$38.39 CDN</t>
    </r>
    <r>
      <rPr>
        <sz val="11"/>
        <color theme="1"/>
        <rFont val="Calibri"/>
        <family val="2"/>
        <scheme val="minor"/>
      </rPr>
      <t xml:space="preserve"> on their expense claim.</t>
    </r>
  </si>
  <si>
    <t xml:space="preserve">  If you require assistance with your travel claim, please contact the Financial Officer.</t>
  </si>
  <si>
    <t>However, what would you claim if alcohol was NOT permitted?</t>
  </si>
  <si>
    <t>Certain grants do not permit for the reimbursement of alcohol purchases.  In these situations, alcohol purchases cannot be claimed and must be removed from the claim.</t>
  </si>
  <si>
    <t>Following Exhibits A &amp; B again, you would need to remove the alcohol purchase ($7.00 Budweiser) and calculate the appropriate tax and tip on your expense claim: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</si>
</sst>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6" x14ac:knownFonts="1">
    <font>
      <sz val="11"/>
      <color theme="1"/>
      <name val="Calibri"/>
      <family val="2"/>
      <scheme val="minor"/>
    </font>
    <font>
      <b/>
      <sz val="11"/>
      <color theme="1"/>
      <name val="Calibri"/>
      <family val="2"/>
      <scheme val="minor"/>
    </font>
    <font>
      <b/>
      <i/>
      <sz val="11"/>
      <name val="Calibri"/>
      <family val="2"/>
      <scheme val="minor"/>
    </font>
    <font>
      <sz val="11"/>
      <name val="Calibri"/>
      <family val="2"/>
      <scheme val="minor"/>
    </font>
    <font>
      <b/>
      <sz val="14"/>
      <color rgb="FFFF0000"/>
      <name val="Calibri"/>
      <family val="2"/>
      <scheme val="minor"/>
    </font>
    <font>
      <b/>
      <sz val="16"/>
      <color theme="1"/>
      <name val="Calibri"/>
      <family val="2"/>
      <scheme val="minor"/>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top/>
      <bottom style="double">
        <color indexed="64"/>
      </bottom>
      <diagonal/>
    </border>
  </borders>
  <cellStyleXfs count="1">
    <xf numFmtId="0" fontId="0" fillId="0" borderId="0"/>
  </cellStyleXfs>
  <cellXfs count="64">
    <xf numFmtId="0" fontId="0" fillId="0" borderId="0" xfId="0"/>
    <xf numFmtId="8" fontId="0" fillId="0" borderId="0" xfId="0" applyNumberFormat="1"/>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Border="1"/>
    <xf numFmtId="0" fontId="0" fillId="0" borderId="0" xfId="0" applyBorder="1"/>
    <xf numFmtId="0" fontId="0" fillId="0" borderId="5" xfId="0" applyBorder="1"/>
    <xf numFmtId="0" fontId="0" fillId="0" borderId="5" xfId="0" quotePrefix="1" applyBorder="1" applyAlignment="1">
      <alignment horizontal="center"/>
    </xf>
    <xf numFmtId="164" fontId="0" fillId="0" borderId="5" xfId="0" applyNumberFormat="1" applyBorder="1"/>
    <xf numFmtId="8" fontId="0" fillId="0" borderId="5" xfId="0" applyNumberFormat="1" applyBorder="1"/>
    <xf numFmtId="0" fontId="0" fillId="0" borderId="6" xfId="0" applyBorder="1"/>
    <xf numFmtId="0" fontId="0" fillId="0" borderId="7" xfId="0" applyBorder="1"/>
    <xf numFmtId="0" fontId="0" fillId="0" borderId="8" xfId="0" applyBorder="1"/>
    <xf numFmtId="0" fontId="0" fillId="0" borderId="4" xfId="0" applyBorder="1" applyAlignment="1"/>
    <xf numFmtId="0" fontId="0" fillId="0" borderId="0" xfId="0" applyBorder="1" applyAlignment="1"/>
    <xf numFmtId="0" fontId="0" fillId="0" borderId="5" xfId="0" applyBorder="1" applyAlignment="1"/>
    <xf numFmtId="15" fontId="0" fillId="0" borderId="0" xfId="0" applyNumberFormat="1" applyBorder="1" applyAlignment="1"/>
    <xf numFmtId="0" fontId="0" fillId="0" borderId="5" xfId="0" quotePrefix="1" applyBorder="1" applyAlignment="1"/>
    <xf numFmtId="164" fontId="0" fillId="0" borderId="5" xfId="0" applyNumberFormat="1" applyBorder="1" applyAlignment="1"/>
    <xf numFmtId="8" fontId="0" fillId="0" borderId="5" xfId="0" applyNumberFormat="1"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Fill="1" applyBorder="1" applyAlignment="1"/>
    <xf numFmtId="0" fontId="0" fillId="0" borderId="10" xfId="0" applyBorder="1" applyAlignment="1"/>
    <xf numFmtId="164" fontId="0" fillId="0" borderId="9" xfId="0" applyNumberFormat="1" applyBorder="1" applyAlignment="1"/>
    <xf numFmtId="0" fontId="1" fillId="0" borderId="0" xfId="0" applyFont="1"/>
    <xf numFmtId="0" fontId="0" fillId="0" borderId="0" xfId="0" applyFont="1"/>
    <xf numFmtId="0" fontId="1" fillId="0" borderId="1" xfId="0" applyFont="1" applyBorder="1"/>
    <xf numFmtId="0" fontId="0" fillId="0" borderId="2" xfId="0" applyBorder="1"/>
    <xf numFmtId="0" fontId="1" fillId="0" borderId="3" xfId="0" applyFont="1" applyBorder="1" applyAlignment="1">
      <alignment horizontal="right"/>
    </xf>
    <xf numFmtId="0" fontId="0" fillId="0" borderId="4" xfId="0" applyFont="1" applyBorder="1"/>
    <xf numFmtId="0" fontId="1" fillId="0" borderId="5" xfId="0" applyFont="1" applyBorder="1" applyAlignment="1">
      <alignment horizontal="right"/>
    </xf>
    <xf numFmtId="8" fontId="0" fillId="0" borderId="0" xfId="0" applyNumberFormat="1" applyBorder="1"/>
    <xf numFmtId="15" fontId="0" fillId="0" borderId="4" xfId="0" applyNumberFormat="1" applyBorder="1"/>
    <xf numFmtId="15" fontId="0" fillId="0" borderId="0" xfId="0" applyNumberFormat="1" applyBorder="1"/>
    <xf numFmtId="0" fontId="0" fillId="0" borderId="5" xfId="0" applyBorder="1" applyAlignment="1">
      <alignment horizontal="right"/>
    </xf>
    <xf numFmtId="0" fontId="1" fillId="0" borderId="4" xfId="0" applyFont="1" applyBorder="1"/>
    <xf numFmtId="0" fontId="1" fillId="0" borderId="0" xfId="0" applyFont="1" applyBorder="1"/>
    <xf numFmtId="0" fontId="1" fillId="0" borderId="5" xfId="0" applyFont="1" applyBorder="1"/>
    <xf numFmtId="164" fontId="0" fillId="0" borderId="0" xfId="0" applyNumberFormat="1" applyBorder="1"/>
    <xf numFmtId="0" fontId="0" fillId="0" borderId="0" xfId="0" applyBorder="1" applyAlignment="1">
      <alignment horizontal="left"/>
    </xf>
    <xf numFmtId="8" fontId="0" fillId="0" borderId="10" xfId="0" applyNumberFormat="1" applyBorder="1"/>
    <xf numFmtId="8" fontId="0" fillId="0" borderId="11" xfId="0" applyNumberFormat="1" applyBorder="1"/>
    <xf numFmtId="0" fontId="1" fillId="0" borderId="0" xfId="0" applyFont="1" applyBorder="1" applyAlignment="1">
      <alignment horizontal="right"/>
    </xf>
    <xf numFmtId="0" fontId="0" fillId="0" borderId="0" xfId="0" applyFill="1" applyBorder="1"/>
    <xf numFmtId="18" fontId="0" fillId="0" borderId="0" xfId="0" applyNumberFormat="1" applyBorder="1"/>
    <xf numFmtId="8" fontId="1" fillId="0" borderId="0" xfId="0" applyNumberFormat="1" applyFont="1"/>
    <xf numFmtId="0" fontId="2" fillId="0" borderId="0" xfId="0" applyFont="1"/>
    <xf numFmtId="0" fontId="0" fillId="0" borderId="0" xfId="0" applyAlignment="1">
      <alignment horizontal="right"/>
    </xf>
    <xf numFmtId="0" fontId="0" fillId="0" borderId="0" xfId="0" applyAlignment="1">
      <alignment wrapText="1"/>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0" borderId="0" xfId="0" applyFont="1"/>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28575</xdr:colOff>
      <xdr:row>52</xdr:row>
      <xdr:rowOff>152400</xdr:rowOff>
    </xdr:from>
    <xdr:to>
      <xdr:col>8</xdr:col>
      <xdr:colOff>542926</xdr:colOff>
      <xdr:row>54</xdr:row>
      <xdr:rowOff>85725</xdr:rowOff>
    </xdr:to>
    <xdr:cxnSp macro="">
      <xdr:nvCxnSpPr>
        <xdr:cNvPr id="3" name="Straight Arrow Connector 2"/>
        <xdr:cNvCxnSpPr/>
      </xdr:nvCxnSpPr>
      <xdr:spPr>
        <a:xfrm flipH="1">
          <a:off x="2476500" y="9705975"/>
          <a:ext cx="3771901"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52</xdr:row>
      <xdr:rowOff>171450</xdr:rowOff>
    </xdr:from>
    <xdr:to>
      <xdr:col>8</xdr:col>
      <xdr:colOff>552453</xdr:colOff>
      <xdr:row>60</xdr:row>
      <xdr:rowOff>161925</xdr:rowOff>
    </xdr:to>
    <xdr:cxnSp macro="">
      <xdr:nvCxnSpPr>
        <xdr:cNvPr id="7" name="Straight Arrow Connector 6"/>
        <xdr:cNvCxnSpPr/>
      </xdr:nvCxnSpPr>
      <xdr:spPr>
        <a:xfrm flipH="1">
          <a:off x="5781675" y="9725025"/>
          <a:ext cx="476253" cy="1514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160</xdr:row>
      <xdr:rowOff>0</xdr:rowOff>
    </xdr:from>
    <xdr:to>
      <xdr:col>10</xdr:col>
      <xdr:colOff>300355</xdr:colOff>
      <xdr:row>190</xdr:row>
      <xdr:rowOff>180975</xdr:rowOff>
    </xdr:to>
    <xdr:pic>
      <xdr:nvPicPr>
        <xdr:cNvPr id="12" name="Picture 11"/>
        <xdr:cNvPicPr/>
      </xdr:nvPicPr>
      <xdr:blipFill rotWithShape="1">
        <a:blip xmlns:r="http://schemas.openxmlformats.org/officeDocument/2006/relationships" r:embed="rId1"/>
        <a:srcRect l="1" r="36336"/>
        <a:stretch/>
      </xdr:blipFill>
      <xdr:spPr bwMode="auto">
        <a:xfrm>
          <a:off x="723900" y="30003750"/>
          <a:ext cx="6672580" cy="5895975"/>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571500</xdr:colOff>
      <xdr:row>164</xdr:row>
      <xdr:rowOff>142875</xdr:rowOff>
    </xdr:from>
    <xdr:to>
      <xdr:col>10</xdr:col>
      <xdr:colOff>200025</xdr:colOff>
      <xdr:row>164</xdr:row>
      <xdr:rowOff>171450</xdr:rowOff>
    </xdr:to>
    <xdr:cxnSp macro="">
      <xdr:nvCxnSpPr>
        <xdr:cNvPr id="14" name="Straight Arrow Connector 13"/>
        <xdr:cNvCxnSpPr/>
      </xdr:nvCxnSpPr>
      <xdr:spPr>
        <a:xfrm flipH="1" flipV="1">
          <a:off x="4410075" y="30908625"/>
          <a:ext cx="2886075" cy="285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561975</xdr:colOff>
      <xdr:row>165</xdr:row>
      <xdr:rowOff>1</xdr:rowOff>
    </xdr:from>
    <xdr:to>
      <xdr:col>10</xdr:col>
      <xdr:colOff>571500</xdr:colOff>
      <xdr:row>165</xdr:row>
      <xdr:rowOff>114300</xdr:rowOff>
    </xdr:to>
    <xdr:cxnSp macro="">
      <xdr:nvCxnSpPr>
        <xdr:cNvPr id="16" name="Straight Arrow Connector 15"/>
        <xdr:cNvCxnSpPr/>
      </xdr:nvCxnSpPr>
      <xdr:spPr>
        <a:xfrm flipH="1" flipV="1">
          <a:off x="6438900" y="30956251"/>
          <a:ext cx="1228725" cy="1142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166</xdr:row>
      <xdr:rowOff>38100</xdr:rowOff>
    </xdr:from>
    <xdr:to>
      <xdr:col>10</xdr:col>
      <xdr:colOff>466725</xdr:colOff>
      <xdr:row>167</xdr:row>
      <xdr:rowOff>161925</xdr:rowOff>
    </xdr:to>
    <xdr:cxnSp macro="">
      <xdr:nvCxnSpPr>
        <xdr:cNvPr id="24" name="Straight Arrow Connector 23"/>
        <xdr:cNvCxnSpPr/>
      </xdr:nvCxnSpPr>
      <xdr:spPr>
        <a:xfrm flipH="1" flipV="1">
          <a:off x="3895725" y="31184850"/>
          <a:ext cx="3667125"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168</xdr:row>
      <xdr:rowOff>47625</xdr:rowOff>
    </xdr:from>
    <xdr:to>
      <xdr:col>10</xdr:col>
      <xdr:colOff>438150</xdr:colOff>
      <xdr:row>169</xdr:row>
      <xdr:rowOff>161925</xdr:rowOff>
    </xdr:to>
    <xdr:cxnSp macro="">
      <xdr:nvCxnSpPr>
        <xdr:cNvPr id="26" name="Straight Arrow Connector 25"/>
        <xdr:cNvCxnSpPr/>
      </xdr:nvCxnSpPr>
      <xdr:spPr>
        <a:xfrm flipH="1" flipV="1">
          <a:off x="5153025" y="31575375"/>
          <a:ext cx="23812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95250</xdr:colOff>
      <xdr:row>168</xdr:row>
      <xdr:rowOff>19051</xdr:rowOff>
    </xdr:from>
    <xdr:to>
      <xdr:col>10</xdr:col>
      <xdr:colOff>552450</xdr:colOff>
      <xdr:row>170</xdr:row>
      <xdr:rowOff>104775</xdr:rowOff>
    </xdr:to>
    <xdr:cxnSp macro="">
      <xdr:nvCxnSpPr>
        <xdr:cNvPr id="28" name="Straight Arrow Connector 27"/>
        <xdr:cNvCxnSpPr/>
      </xdr:nvCxnSpPr>
      <xdr:spPr>
        <a:xfrm flipH="1" flipV="1">
          <a:off x="5972175" y="31546801"/>
          <a:ext cx="1676400" cy="466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495301</xdr:colOff>
      <xdr:row>173</xdr:row>
      <xdr:rowOff>0</xdr:rowOff>
    </xdr:from>
    <xdr:to>
      <xdr:col>5</xdr:col>
      <xdr:colOff>342901</xdr:colOff>
      <xdr:row>199</xdr:row>
      <xdr:rowOff>28575</xdr:rowOff>
    </xdr:to>
    <xdr:cxnSp macro="">
      <xdr:nvCxnSpPr>
        <xdr:cNvPr id="31" name="Elbow Connector 30"/>
        <xdr:cNvCxnSpPr/>
      </xdr:nvCxnSpPr>
      <xdr:spPr>
        <a:xfrm rot="5400000" flipH="1" flipV="1">
          <a:off x="1462088" y="34742438"/>
          <a:ext cx="4981575" cy="457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abSelected="1" workbookViewId="0"/>
  </sheetViews>
  <sheetFormatPr defaultRowHeight="15" x14ac:dyDescent="0.25"/>
  <cols>
    <col min="1" max="1" width="10.85546875" customWidth="1"/>
    <col min="2" max="2" width="16.7109375" customWidth="1"/>
    <col min="3" max="3" width="11.7109375" customWidth="1"/>
    <col min="6" max="6" width="11.42578125" customWidth="1"/>
    <col min="7" max="7" width="10" bestFit="1" customWidth="1"/>
  </cols>
  <sheetData>
    <row r="1" spans="1:20" ht="21" x14ac:dyDescent="0.35">
      <c r="A1" s="63" t="s">
        <v>39</v>
      </c>
    </row>
    <row r="3" spans="1:20" x14ac:dyDescent="0.25">
      <c r="A3" t="s">
        <v>109</v>
      </c>
    </row>
    <row r="4" spans="1:20" ht="30" customHeight="1" x14ac:dyDescent="0.25">
      <c r="A4" s="51" t="s">
        <v>40</v>
      </c>
      <c r="B4" s="51"/>
      <c r="C4" s="51"/>
      <c r="D4" s="51"/>
      <c r="E4" s="51"/>
      <c r="F4" s="51"/>
      <c r="G4" s="51"/>
      <c r="H4" s="51"/>
      <c r="I4" s="51"/>
      <c r="J4" s="51"/>
      <c r="K4" s="51"/>
      <c r="L4" s="51"/>
      <c r="M4" s="51"/>
      <c r="N4" s="51"/>
      <c r="O4" s="51"/>
      <c r="P4" s="51"/>
      <c r="Q4" s="51"/>
      <c r="R4" s="51"/>
      <c r="S4" s="51"/>
      <c r="T4" s="51"/>
    </row>
    <row r="5" spans="1:20" x14ac:dyDescent="0.25">
      <c r="A5" t="s">
        <v>41</v>
      </c>
    </row>
    <row r="6" spans="1:20" ht="30" customHeight="1" x14ac:dyDescent="0.25">
      <c r="A6" s="51" t="s">
        <v>110</v>
      </c>
      <c r="B6" s="51"/>
      <c r="C6" s="51"/>
      <c r="D6" s="51"/>
      <c r="E6" s="51"/>
      <c r="F6" s="51"/>
      <c r="G6" s="51"/>
      <c r="H6" s="51"/>
      <c r="I6" s="51"/>
      <c r="J6" s="51"/>
      <c r="K6" s="51"/>
      <c r="L6" s="51"/>
      <c r="M6" s="51"/>
      <c r="N6" s="51"/>
      <c r="O6" s="51"/>
      <c r="P6" s="51"/>
      <c r="Q6" s="51"/>
      <c r="R6" s="51"/>
      <c r="S6" s="51"/>
      <c r="T6" s="51"/>
    </row>
    <row r="9" spans="1:20" x14ac:dyDescent="0.25">
      <c r="A9" t="s">
        <v>116</v>
      </c>
    </row>
    <row r="10" spans="1:20" x14ac:dyDescent="0.25">
      <c r="A10" t="s">
        <v>127</v>
      </c>
    </row>
    <row r="13" spans="1:20" ht="18.75" x14ac:dyDescent="0.3">
      <c r="A13" s="62" t="s">
        <v>44</v>
      </c>
    </row>
    <row r="14" spans="1:20" x14ac:dyDescent="0.25">
      <c r="A14" s="28" t="s">
        <v>117</v>
      </c>
    </row>
    <row r="16" spans="1:20" ht="15.75" thickBot="1" x14ac:dyDescent="0.3">
      <c r="B16" t="s">
        <v>14</v>
      </c>
      <c r="F16" t="s">
        <v>111</v>
      </c>
    </row>
    <row r="17" spans="2:8" x14ac:dyDescent="0.25">
      <c r="B17" s="58" t="s">
        <v>0</v>
      </c>
      <c r="C17" s="59"/>
      <c r="D17" s="60"/>
      <c r="F17" s="58" t="s">
        <v>0</v>
      </c>
      <c r="G17" s="59"/>
      <c r="H17" s="60"/>
    </row>
    <row r="18" spans="2:8" x14ac:dyDescent="0.25">
      <c r="B18" s="52" t="s">
        <v>1</v>
      </c>
      <c r="C18" s="53"/>
      <c r="D18" s="54"/>
      <c r="F18" s="52" t="s">
        <v>1</v>
      </c>
      <c r="G18" s="53"/>
      <c r="H18" s="54"/>
    </row>
    <row r="19" spans="2:8" x14ac:dyDescent="0.25">
      <c r="B19" s="52" t="s">
        <v>2</v>
      </c>
      <c r="C19" s="53"/>
      <c r="D19" s="54"/>
      <c r="F19" s="52" t="s">
        <v>2</v>
      </c>
      <c r="G19" s="53"/>
      <c r="H19" s="54"/>
    </row>
    <row r="20" spans="2:8" x14ac:dyDescent="0.25">
      <c r="B20" s="2"/>
      <c r="C20" s="3"/>
      <c r="D20" s="4"/>
      <c r="F20" s="2"/>
      <c r="G20" s="3"/>
      <c r="H20" s="4"/>
    </row>
    <row r="21" spans="2:8" x14ac:dyDescent="0.25">
      <c r="B21" s="52" t="s">
        <v>12</v>
      </c>
      <c r="C21" s="53"/>
      <c r="D21" s="54"/>
      <c r="F21" s="52" t="s">
        <v>12</v>
      </c>
      <c r="G21" s="53"/>
      <c r="H21" s="54"/>
    </row>
    <row r="22" spans="2:8" x14ac:dyDescent="0.25">
      <c r="B22" s="52" t="s">
        <v>13</v>
      </c>
      <c r="C22" s="53"/>
      <c r="D22" s="54"/>
      <c r="F22" s="52" t="s">
        <v>13</v>
      </c>
      <c r="G22" s="53"/>
      <c r="H22" s="54"/>
    </row>
    <row r="23" spans="2:8" x14ac:dyDescent="0.25">
      <c r="B23" s="2"/>
      <c r="C23" s="3"/>
      <c r="D23" s="4"/>
      <c r="F23" s="2"/>
      <c r="G23" s="3"/>
      <c r="H23" s="4"/>
    </row>
    <row r="24" spans="2:8" x14ac:dyDescent="0.25">
      <c r="B24" s="5"/>
      <c r="C24" s="6"/>
      <c r="D24" s="7"/>
      <c r="F24" s="5"/>
      <c r="G24" s="6"/>
      <c r="H24" s="7"/>
    </row>
    <row r="25" spans="2:8" x14ac:dyDescent="0.25">
      <c r="B25" s="52" t="s">
        <v>75</v>
      </c>
      <c r="C25" s="53"/>
      <c r="D25" s="54"/>
      <c r="F25" s="14" t="s">
        <v>15</v>
      </c>
      <c r="G25" s="17">
        <v>42686</v>
      </c>
      <c r="H25" s="16"/>
    </row>
    <row r="26" spans="2:8" x14ac:dyDescent="0.25">
      <c r="B26" s="2" t="s">
        <v>3</v>
      </c>
      <c r="C26" s="3" t="s">
        <v>4</v>
      </c>
      <c r="D26" s="8" t="s">
        <v>5</v>
      </c>
      <c r="F26" s="14" t="s">
        <v>16</v>
      </c>
      <c r="G26" s="15" t="s">
        <v>22</v>
      </c>
      <c r="H26" s="18"/>
    </row>
    <row r="27" spans="2:8" x14ac:dyDescent="0.25">
      <c r="B27" s="2"/>
      <c r="C27" s="3"/>
      <c r="D27" s="8"/>
      <c r="F27" s="14" t="s">
        <v>19</v>
      </c>
      <c r="G27" s="15" t="s">
        <v>17</v>
      </c>
      <c r="H27" s="18"/>
    </row>
    <row r="28" spans="2:8" x14ac:dyDescent="0.25">
      <c r="B28" s="5"/>
      <c r="C28" s="6"/>
      <c r="D28" s="7"/>
      <c r="F28" s="14" t="s">
        <v>18</v>
      </c>
      <c r="G28" s="15" t="s">
        <v>23</v>
      </c>
      <c r="H28" s="16"/>
    </row>
    <row r="29" spans="2:8" x14ac:dyDescent="0.25">
      <c r="B29" s="5" t="s">
        <v>6</v>
      </c>
      <c r="C29" s="6" t="s">
        <v>7</v>
      </c>
      <c r="D29" s="9">
        <v>7</v>
      </c>
      <c r="F29" s="14" t="s">
        <v>20</v>
      </c>
      <c r="G29" s="24" t="s">
        <v>21</v>
      </c>
      <c r="H29" s="19"/>
    </row>
    <row r="30" spans="2:8" x14ac:dyDescent="0.25">
      <c r="B30" s="5"/>
      <c r="C30" s="6"/>
      <c r="D30" s="10"/>
      <c r="F30" s="14" t="s">
        <v>24</v>
      </c>
      <c r="G30" s="24" t="s">
        <v>25</v>
      </c>
      <c r="H30" s="20"/>
    </row>
    <row r="31" spans="2:8" x14ac:dyDescent="0.25">
      <c r="B31" s="5" t="s">
        <v>8</v>
      </c>
      <c r="C31" s="6" t="s">
        <v>7</v>
      </c>
      <c r="D31" s="10">
        <v>15</v>
      </c>
      <c r="F31" s="14" t="s">
        <v>26</v>
      </c>
      <c r="G31" s="24" t="s">
        <v>27</v>
      </c>
      <c r="H31" s="20"/>
    </row>
    <row r="32" spans="2:8" x14ac:dyDescent="0.25">
      <c r="B32" s="5"/>
      <c r="C32" s="6"/>
      <c r="D32" s="10"/>
      <c r="F32" s="14" t="s">
        <v>28</v>
      </c>
      <c r="G32" s="24" t="s">
        <v>3</v>
      </c>
      <c r="H32" s="20"/>
    </row>
    <row r="33" spans="2:8" x14ac:dyDescent="0.25">
      <c r="B33" s="5"/>
      <c r="C33" s="6"/>
      <c r="D33" s="10"/>
      <c r="F33" s="14" t="s">
        <v>29</v>
      </c>
      <c r="G33" s="24" t="s">
        <v>5</v>
      </c>
      <c r="H33" s="20"/>
    </row>
    <row r="34" spans="2:8" x14ac:dyDescent="0.25">
      <c r="B34" s="5"/>
      <c r="C34" s="6"/>
      <c r="D34" s="10"/>
      <c r="F34" s="14" t="s">
        <v>30</v>
      </c>
      <c r="G34" s="24" t="s">
        <v>31</v>
      </c>
      <c r="H34" s="20"/>
    </row>
    <row r="35" spans="2:8" x14ac:dyDescent="0.25">
      <c r="B35" s="5"/>
      <c r="C35" s="6" t="s">
        <v>9</v>
      </c>
      <c r="D35" s="9">
        <f>SUM(D29:D34)</f>
        <v>22</v>
      </c>
      <c r="F35" s="14"/>
      <c r="G35" s="15"/>
      <c r="H35" s="19"/>
    </row>
    <row r="36" spans="2:8" x14ac:dyDescent="0.25">
      <c r="B36" s="5"/>
      <c r="C36" s="6" t="s">
        <v>10</v>
      </c>
      <c r="D36" s="9">
        <f>0.09*D35</f>
        <v>1.98</v>
      </c>
      <c r="F36" s="14" t="s">
        <v>32</v>
      </c>
      <c r="G36" s="15"/>
      <c r="H36" s="19">
        <f>D37</f>
        <v>23.98</v>
      </c>
    </row>
    <row r="37" spans="2:8" x14ac:dyDescent="0.25">
      <c r="B37" s="5"/>
      <c r="C37" s="6" t="s">
        <v>11</v>
      </c>
      <c r="D37" s="9">
        <f>D35+D36</f>
        <v>23.98</v>
      </c>
      <c r="F37" s="14"/>
      <c r="G37" s="15"/>
      <c r="H37" s="19"/>
    </row>
    <row r="38" spans="2:8" x14ac:dyDescent="0.25">
      <c r="B38" s="5"/>
      <c r="C38" s="6"/>
      <c r="D38" s="9"/>
      <c r="F38" s="14" t="s">
        <v>33</v>
      </c>
      <c r="G38" s="25"/>
      <c r="H38" s="26">
        <f>H36*0.15</f>
        <v>3.597</v>
      </c>
    </row>
    <row r="39" spans="2:8" x14ac:dyDescent="0.25">
      <c r="B39" s="5"/>
      <c r="C39" s="6"/>
      <c r="D39" s="9"/>
      <c r="F39" s="14"/>
      <c r="G39" s="15"/>
      <c r="H39" s="19"/>
    </row>
    <row r="40" spans="2:8" x14ac:dyDescent="0.25">
      <c r="B40" s="5"/>
      <c r="C40" s="6"/>
      <c r="D40" s="9"/>
      <c r="F40" s="14" t="s">
        <v>34</v>
      </c>
      <c r="G40" s="25"/>
      <c r="H40" s="26">
        <f>H36+H38</f>
        <v>27.577000000000002</v>
      </c>
    </row>
    <row r="41" spans="2:8" x14ac:dyDescent="0.25">
      <c r="B41" s="5"/>
      <c r="C41" s="6"/>
      <c r="D41" s="9"/>
      <c r="F41" s="14"/>
      <c r="G41" s="15"/>
      <c r="H41" s="19"/>
    </row>
    <row r="42" spans="2:8" x14ac:dyDescent="0.25">
      <c r="B42" s="5"/>
      <c r="C42" s="6"/>
      <c r="D42" s="9"/>
      <c r="F42" s="52" t="s">
        <v>35</v>
      </c>
      <c r="G42" s="53"/>
      <c r="H42" s="54"/>
    </row>
    <row r="43" spans="2:8" x14ac:dyDescent="0.25">
      <c r="B43" s="5"/>
      <c r="C43" s="6"/>
      <c r="D43" s="9"/>
      <c r="F43" s="52" t="s">
        <v>36</v>
      </c>
      <c r="G43" s="53"/>
      <c r="H43" s="54"/>
    </row>
    <row r="44" spans="2:8" x14ac:dyDescent="0.25">
      <c r="B44" s="5"/>
      <c r="C44" s="6"/>
      <c r="D44" s="9"/>
      <c r="F44" s="52" t="s">
        <v>37</v>
      </c>
      <c r="G44" s="53"/>
      <c r="H44" s="54"/>
    </row>
    <row r="45" spans="2:8" x14ac:dyDescent="0.25">
      <c r="B45" s="5"/>
      <c r="C45" s="6"/>
      <c r="D45" s="9"/>
      <c r="F45" s="52" t="s">
        <v>38</v>
      </c>
      <c r="G45" s="53"/>
      <c r="H45" s="54"/>
    </row>
    <row r="46" spans="2:8" ht="15.75" thickBot="1" x14ac:dyDescent="0.3">
      <c r="B46" s="11"/>
      <c r="C46" s="12"/>
      <c r="D46" s="13"/>
      <c r="F46" s="21"/>
      <c r="G46" s="22"/>
      <c r="H46" s="23"/>
    </row>
    <row r="47" spans="2:8" x14ac:dyDescent="0.25">
      <c r="B47" t="s">
        <v>42</v>
      </c>
      <c r="F47" t="s">
        <v>43</v>
      </c>
    </row>
    <row r="49" spans="1:10" x14ac:dyDescent="0.25">
      <c r="A49" t="s">
        <v>54</v>
      </c>
    </row>
    <row r="50" spans="1:10" x14ac:dyDescent="0.25">
      <c r="A50" t="s">
        <v>118</v>
      </c>
    </row>
    <row r="51" spans="1:10" ht="15.75" thickBot="1" x14ac:dyDescent="0.3"/>
    <row r="52" spans="1:10" x14ac:dyDescent="0.25">
      <c r="A52" s="29" t="s">
        <v>73</v>
      </c>
      <c r="B52" s="30"/>
      <c r="C52" s="30"/>
      <c r="D52" s="30"/>
      <c r="E52" s="30"/>
      <c r="F52" s="30"/>
      <c r="G52" s="30"/>
      <c r="H52" s="31" t="s">
        <v>45</v>
      </c>
    </row>
    <row r="53" spans="1:10" x14ac:dyDescent="0.25">
      <c r="A53" s="32" t="s">
        <v>52</v>
      </c>
      <c r="B53" s="6"/>
      <c r="C53" s="6" t="s">
        <v>53</v>
      </c>
      <c r="D53" s="6"/>
      <c r="E53" s="6"/>
      <c r="F53" s="6"/>
      <c r="G53" s="6"/>
      <c r="H53" s="33"/>
      <c r="J53" t="s">
        <v>74</v>
      </c>
    </row>
    <row r="54" spans="1:10" x14ac:dyDescent="0.25">
      <c r="A54" s="5" t="s">
        <v>46</v>
      </c>
      <c r="B54" s="6"/>
      <c r="C54" s="6" t="s">
        <v>47</v>
      </c>
      <c r="D54" s="6"/>
      <c r="E54" s="6"/>
      <c r="F54" s="6"/>
      <c r="G54" s="6"/>
      <c r="H54" s="7"/>
    </row>
    <row r="55" spans="1:10" x14ac:dyDescent="0.25">
      <c r="A55" s="5" t="s">
        <v>49</v>
      </c>
      <c r="B55" s="6"/>
      <c r="C55" s="6" t="s">
        <v>47</v>
      </c>
      <c r="D55" s="6"/>
      <c r="E55" s="6"/>
      <c r="F55" s="6"/>
      <c r="G55" s="6"/>
      <c r="H55" s="7"/>
    </row>
    <row r="56" spans="1:10" x14ac:dyDescent="0.25">
      <c r="A56" s="5" t="s">
        <v>48</v>
      </c>
      <c r="B56" s="6"/>
      <c r="C56" s="6" t="s">
        <v>47</v>
      </c>
      <c r="D56" s="6"/>
      <c r="E56" s="6"/>
      <c r="F56" s="6"/>
      <c r="G56" s="6"/>
      <c r="H56" s="7"/>
    </row>
    <row r="57" spans="1:10" x14ac:dyDescent="0.25">
      <c r="A57" s="5" t="s">
        <v>50</v>
      </c>
      <c r="B57" s="6"/>
      <c r="C57" s="34">
        <v>10</v>
      </c>
      <c r="D57" s="6"/>
      <c r="E57" s="6"/>
      <c r="F57" s="6"/>
      <c r="G57" s="6"/>
      <c r="H57" s="7"/>
    </row>
    <row r="58" spans="1:10" x14ac:dyDescent="0.25">
      <c r="A58" s="5" t="s">
        <v>51</v>
      </c>
      <c r="B58" s="6"/>
      <c r="C58" s="15" t="s">
        <v>17</v>
      </c>
      <c r="D58" s="6"/>
      <c r="E58" s="6"/>
      <c r="F58" s="6"/>
      <c r="G58" s="6"/>
      <c r="H58" s="7"/>
    </row>
    <row r="59" spans="1:10" x14ac:dyDescent="0.25">
      <c r="A59" s="5"/>
      <c r="B59" s="6"/>
      <c r="C59" s="6"/>
      <c r="D59" s="6"/>
      <c r="E59" s="6"/>
      <c r="F59" s="6"/>
      <c r="G59" s="6"/>
      <c r="H59" s="7"/>
    </row>
    <row r="60" spans="1:10" x14ac:dyDescent="0.25">
      <c r="A60" s="5"/>
      <c r="B60" s="6"/>
      <c r="C60" s="6"/>
      <c r="D60" s="6"/>
      <c r="E60" s="6"/>
      <c r="F60" s="6"/>
      <c r="G60" s="6"/>
      <c r="H60" s="7"/>
    </row>
    <row r="61" spans="1:10" x14ac:dyDescent="0.25">
      <c r="A61" s="38" t="s">
        <v>55</v>
      </c>
      <c r="B61" s="39" t="s">
        <v>56</v>
      </c>
      <c r="C61" s="39" t="s">
        <v>57</v>
      </c>
      <c r="D61" s="39"/>
      <c r="E61" s="39"/>
      <c r="F61" s="39"/>
      <c r="G61" s="39"/>
      <c r="H61" s="40" t="s">
        <v>58</v>
      </c>
    </row>
    <row r="62" spans="1:10" x14ac:dyDescent="0.25">
      <c r="A62" s="35">
        <v>42657</v>
      </c>
      <c r="B62" s="36">
        <v>42660</v>
      </c>
      <c r="C62" s="6" t="s">
        <v>59</v>
      </c>
      <c r="D62" s="6"/>
      <c r="E62" s="6"/>
      <c r="F62" s="6"/>
      <c r="G62" s="6"/>
      <c r="H62" s="37" t="s">
        <v>60</v>
      </c>
    </row>
    <row r="63" spans="1:10" x14ac:dyDescent="0.25">
      <c r="A63" s="35">
        <v>42671</v>
      </c>
      <c r="B63" s="36">
        <v>42672</v>
      </c>
      <c r="C63" s="6" t="s">
        <v>59</v>
      </c>
      <c r="D63" s="6"/>
      <c r="E63" s="6"/>
      <c r="F63" s="6"/>
      <c r="G63" s="6"/>
      <c r="H63" s="37" t="s">
        <v>60</v>
      </c>
    </row>
    <row r="64" spans="1:10" x14ac:dyDescent="0.25">
      <c r="A64" s="35">
        <v>42686</v>
      </c>
      <c r="B64" s="36">
        <v>42687</v>
      </c>
      <c r="C64" s="6" t="s">
        <v>61</v>
      </c>
      <c r="D64" s="6"/>
      <c r="E64" s="6"/>
      <c r="F64" s="6"/>
      <c r="G64" s="6"/>
      <c r="H64" s="9">
        <f>H40*E65</f>
        <v>36.691198500000006</v>
      </c>
    </row>
    <row r="65" spans="1:8" x14ac:dyDescent="0.25">
      <c r="A65" s="5"/>
      <c r="B65" s="6"/>
      <c r="C65" s="41">
        <f>H40</f>
        <v>27.577000000000002</v>
      </c>
      <c r="D65" s="6" t="s">
        <v>62</v>
      </c>
      <c r="E65" s="42">
        <v>1.3305</v>
      </c>
      <c r="F65" s="6"/>
      <c r="G65" s="6"/>
      <c r="H65" s="7"/>
    </row>
    <row r="66" spans="1:8" x14ac:dyDescent="0.25">
      <c r="A66" s="5"/>
      <c r="B66" s="6"/>
      <c r="C66" s="6"/>
      <c r="D66" s="6"/>
      <c r="E66" s="6"/>
      <c r="F66" s="6"/>
      <c r="G66" s="6"/>
      <c r="H66" s="7"/>
    </row>
    <row r="67" spans="1:8" x14ac:dyDescent="0.25">
      <c r="A67" s="5"/>
      <c r="B67" s="6"/>
      <c r="C67" s="6"/>
      <c r="D67" s="6"/>
      <c r="E67" s="6"/>
      <c r="F67" s="6"/>
      <c r="G67" s="6"/>
      <c r="H67" s="7"/>
    </row>
    <row r="68" spans="1:8" x14ac:dyDescent="0.25">
      <c r="A68" s="5"/>
      <c r="B68" s="6"/>
      <c r="C68" s="6"/>
      <c r="D68" s="6"/>
      <c r="E68" s="6"/>
      <c r="F68" s="6"/>
      <c r="G68" s="45" t="s">
        <v>76</v>
      </c>
      <c r="H68" s="37" t="s">
        <v>60</v>
      </c>
    </row>
    <row r="69" spans="1:8" x14ac:dyDescent="0.25">
      <c r="A69" s="5"/>
      <c r="B69" s="6"/>
      <c r="C69" s="6"/>
      <c r="D69" s="6"/>
      <c r="E69" s="6"/>
      <c r="F69" s="6"/>
      <c r="G69" s="6"/>
      <c r="H69" s="7"/>
    </row>
    <row r="70" spans="1:8" x14ac:dyDescent="0.25">
      <c r="A70" s="5"/>
      <c r="B70" s="6"/>
      <c r="C70" s="6"/>
      <c r="D70" s="6"/>
      <c r="E70" s="6"/>
      <c r="F70" s="6"/>
      <c r="G70" s="6"/>
      <c r="H70" s="7"/>
    </row>
    <row r="71" spans="1:8" ht="15.75" thickBot="1" x14ac:dyDescent="0.3">
      <c r="A71" s="11"/>
      <c r="B71" s="12"/>
      <c r="C71" s="12"/>
      <c r="D71" s="12"/>
      <c r="E71" s="12"/>
      <c r="F71" s="12"/>
      <c r="G71" s="12"/>
      <c r="H71" s="13"/>
    </row>
    <row r="73" spans="1:8" x14ac:dyDescent="0.25">
      <c r="A73" t="s">
        <v>98</v>
      </c>
    </row>
    <row r="74" spans="1:8" x14ac:dyDescent="0.25">
      <c r="A74" t="s">
        <v>112</v>
      </c>
    </row>
    <row r="76" spans="1:8" x14ac:dyDescent="0.25">
      <c r="A76" s="49" t="s">
        <v>128</v>
      </c>
    </row>
    <row r="77" spans="1:8" x14ac:dyDescent="0.25">
      <c r="A77" s="61" t="s">
        <v>129</v>
      </c>
    </row>
    <row r="78" spans="1:8" x14ac:dyDescent="0.25">
      <c r="A78" t="s">
        <v>130</v>
      </c>
    </row>
    <row r="80" spans="1:8" x14ac:dyDescent="0.25">
      <c r="B80" t="s">
        <v>63</v>
      </c>
      <c r="C80" s="1">
        <f>D31</f>
        <v>15</v>
      </c>
      <c r="D80" t="s">
        <v>119</v>
      </c>
    </row>
    <row r="81" spans="1:7" x14ac:dyDescent="0.25">
      <c r="A81" t="s">
        <v>65</v>
      </c>
      <c r="B81" t="s">
        <v>70</v>
      </c>
      <c r="C81" s="43">
        <f>D36/D35*C80</f>
        <v>1.3499999999999999</v>
      </c>
      <c r="D81" t="s">
        <v>71</v>
      </c>
      <c r="G81" t="s">
        <v>113</v>
      </c>
    </row>
    <row r="82" spans="1:7" x14ac:dyDescent="0.25">
      <c r="B82" t="s">
        <v>64</v>
      </c>
      <c r="C82" s="1">
        <f>C80+C81</f>
        <v>16.350000000000001</v>
      </c>
    </row>
    <row r="83" spans="1:7" x14ac:dyDescent="0.25">
      <c r="A83" t="s">
        <v>65</v>
      </c>
      <c r="B83" t="s">
        <v>66</v>
      </c>
      <c r="C83" s="43">
        <f>H38/H36*C82</f>
        <v>2.4525000000000001</v>
      </c>
      <c r="D83" t="s">
        <v>72</v>
      </c>
    </row>
    <row r="84" spans="1:7" x14ac:dyDescent="0.25">
      <c r="B84" t="s">
        <v>64</v>
      </c>
      <c r="C84" s="1">
        <f>C82+C83</f>
        <v>18.802500000000002</v>
      </c>
    </row>
    <row r="86" spans="1:7" x14ac:dyDescent="0.25">
      <c r="B86" t="s">
        <v>67</v>
      </c>
      <c r="C86">
        <f>E65</f>
        <v>1.3305</v>
      </c>
      <c r="D86" t="s">
        <v>68</v>
      </c>
    </row>
    <row r="87" spans="1:7" ht="15.75" thickBot="1" x14ac:dyDescent="0.3">
      <c r="B87" t="s">
        <v>69</v>
      </c>
      <c r="C87" s="44">
        <f>C84*C86</f>
        <v>25.016726250000001</v>
      </c>
    </row>
    <row r="88" spans="1:7" ht="15.75" thickTop="1" x14ac:dyDescent="0.25"/>
    <row r="89" spans="1:7" x14ac:dyDescent="0.25">
      <c r="A89" t="s">
        <v>120</v>
      </c>
    </row>
    <row r="93" spans="1:7" ht="18.75" x14ac:dyDescent="0.3">
      <c r="A93" s="62" t="s">
        <v>77</v>
      </c>
    </row>
    <row r="94" spans="1:7" x14ac:dyDescent="0.25">
      <c r="A94" t="s">
        <v>78</v>
      </c>
    </row>
    <row r="96" spans="1:7" ht="15.75" thickBot="1" x14ac:dyDescent="0.3">
      <c r="B96" t="s">
        <v>121</v>
      </c>
    </row>
    <row r="97" spans="2:4" x14ac:dyDescent="0.25">
      <c r="B97" s="58" t="s">
        <v>0</v>
      </c>
      <c r="C97" s="59"/>
      <c r="D97" s="60"/>
    </row>
    <row r="98" spans="2:4" x14ac:dyDescent="0.25">
      <c r="B98" s="52" t="s">
        <v>1</v>
      </c>
      <c r="C98" s="53"/>
      <c r="D98" s="54"/>
    </row>
    <row r="99" spans="2:4" x14ac:dyDescent="0.25">
      <c r="B99" s="52" t="s">
        <v>2</v>
      </c>
      <c r="C99" s="53"/>
      <c r="D99" s="54"/>
    </row>
    <row r="100" spans="2:4" x14ac:dyDescent="0.25">
      <c r="B100" s="2"/>
      <c r="C100" s="3"/>
      <c r="D100" s="4"/>
    </row>
    <row r="101" spans="2:4" x14ac:dyDescent="0.25">
      <c r="B101" s="52" t="s">
        <v>12</v>
      </c>
      <c r="C101" s="53"/>
      <c r="D101" s="54"/>
    </row>
    <row r="102" spans="2:4" x14ac:dyDescent="0.25">
      <c r="B102" s="52" t="s">
        <v>13</v>
      </c>
      <c r="C102" s="53"/>
      <c r="D102" s="54"/>
    </row>
    <row r="103" spans="2:4" x14ac:dyDescent="0.25">
      <c r="B103" s="2"/>
      <c r="C103" s="3"/>
      <c r="D103" s="4"/>
    </row>
    <row r="104" spans="2:4" x14ac:dyDescent="0.25">
      <c r="B104" s="5"/>
      <c r="C104" s="6"/>
      <c r="D104" s="7"/>
    </row>
    <row r="105" spans="2:4" x14ac:dyDescent="0.25">
      <c r="B105" s="52" t="s">
        <v>75</v>
      </c>
      <c r="C105" s="53"/>
      <c r="D105" s="54"/>
    </row>
    <row r="106" spans="2:4" x14ac:dyDescent="0.25">
      <c r="B106" s="2" t="s">
        <v>3</v>
      </c>
      <c r="C106" s="3" t="s">
        <v>4</v>
      </c>
      <c r="D106" s="8" t="s">
        <v>5</v>
      </c>
    </row>
    <row r="107" spans="2:4" x14ac:dyDescent="0.25">
      <c r="B107" s="2"/>
      <c r="C107" s="3"/>
      <c r="D107" s="8"/>
    </row>
    <row r="108" spans="2:4" x14ac:dyDescent="0.25">
      <c r="B108" s="5"/>
      <c r="C108" s="6"/>
      <c r="D108" s="7"/>
    </row>
    <row r="109" spans="2:4" x14ac:dyDescent="0.25">
      <c r="B109" s="5" t="s">
        <v>6</v>
      </c>
      <c r="C109" s="6" t="s">
        <v>7</v>
      </c>
      <c r="D109" s="9">
        <v>7</v>
      </c>
    </row>
    <row r="110" spans="2:4" x14ac:dyDescent="0.25">
      <c r="B110" s="5"/>
      <c r="C110" s="6"/>
      <c r="D110" s="10"/>
    </row>
    <row r="111" spans="2:4" x14ac:dyDescent="0.25">
      <c r="B111" s="5" t="s">
        <v>8</v>
      </c>
      <c r="C111" s="6" t="s">
        <v>7</v>
      </c>
      <c r="D111" s="10">
        <v>15</v>
      </c>
    </row>
    <row r="112" spans="2:4" x14ac:dyDescent="0.25">
      <c r="B112" s="5"/>
      <c r="C112" s="6"/>
      <c r="D112" s="10"/>
    </row>
    <row r="113" spans="1:4" x14ac:dyDescent="0.25">
      <c r="B113" s="5"/>
      <c r="C113" s="6"/>
      <c r="D113" s="10"/>
    </row>
    <row r="114" spans="1:4" x14ac:dyDescent="0.25">
      <c r="B114" s="5"/>
      <c r="C114" s="6"/>
      <c r="D114" s="10"/>
    </row>
    <row r="115" spans="1:4" x14ac:dyDescent="0.25">
      <c r="B115" s="5"/>
      <c r="C115" s="6" t="s">
        <v>9</v>
      </c>
      <c r="D115" s="9">
        <f>SUM(D109:D114)</f>
        <v>22</v>
      </c>
    </row>
    <row r="116" spans="1:4" x14ac:dyDescent="0.25">
      <c r="B116" s="5"/>
      <c r="C116" s="6" t="s">
        <v>10</v>
      </c>
      <c r="D116" s="9">
        <f>0.09*D115</f>
        <v>1.98</v>
      </c>
    </row>
    <row r="117" spans="1:4" x14ac:dyDescent="0.25">
      <c r="B117" s="5"/>
      <c r="C117" s="6" t="s">
        <v>11</v>
      </c>
      <c r="D117" s="9">
        <f>D115+D116</f>
        <v>23.98</v>
      </c>
    </row>
    <row r="118" spans="1:4" x14ac:dyDescent="0.25">
      <c r="B118" s="5"/>
      <c r="C118" s="6"/>
      <c r="D118" s="9"/>
    </row>
    <row r="119" spans="1:4" x14ac:dyDescent="0.25">
      <c r="B119" s="5"/>
      <c r="C119" s="46" t="s">
        <v>79</v>
      </c>
      <c r="D119" s="9">
        <v>25</v>
      </c>
    </row>
    <row r="120" spans="1:4" x14ac:dyDescent="0.25">
      <c r="B120" s="5"/>
      <c r="C120" s="46" t="s">
        <v>80</v>
      </c>
      <c r="D120" s="9">
        <v>1.02</v>
      </c>
    </row>
    <row r="121" spans="1:4" x14ac:dyDescent="0.25">
      <c r="B121" s="5"/>
      <c r="C121" s="6"/>
      <c r="D121" s="9"/>
    </row>
    <row r="122" spans="1:4" x14ac:dyDescent="0.25">
      <c r="B122" s="5"/>
      <c r="C122" s="6"/>
      <c r="D122" s="9"/>
    </row>
    <row r="123" spans="1:4" x14ac:dyDescent="0.25">
      <c r="B123" s="5" t="s">
        <v>81</v>
      </c>
      <c r="C123" s="6"/>
      <c r="D123" s="9"/>
    </row>
    <row r="124" spans="1:4" x14ac:dyDescent="0.25">
      <c r="B124" s="5" t="s">
        <v>82</v>
      </c>
      <c r="C124" s="6"/>
      <c r="D124" s="9"/>
    </row>
    <row r="125" spans="1:4" x14ac:dyDescent="0.25">
      <c r="B125" s="5"/>
      <c r="C125" s="6"/>
      <c r="D125" s="9"/>
    </row>
    <row r="126" spans="1:4" ht="15.75" thickBot="1" x14ac:dyDescent="0.3">
      <c r="B126" s="11"/>
      <c r="C126" s="12"/>
      <c r="D126" s="13"/>
    </row>
    <row r="128" spans="1:4" x14ac:dyDescent="0.25">
      <c r="A128" t="s">
        <v>114</v>
      </c>
    </row>
    <row r="130" spans="1:5" ht="15.75" thickBot="1" x14ac:dyDescent="0.3">
      <c r="A130" t="s">
        <v>83</v>
      </c>
    </row>
    <row r="131" spans="1:5" x14ac:dyDescent="0.25">
      <c r="B131" s="55" t="s">
        <v>84</v>
      </c>
      <c r="C131" s="56"/>
      <c r="D131" s="56"/>
      <c r="E131" s="57"/>
    </row>
    <row r="132" spans="1:5" x14ac:dyDescent="0.25">
      <c r="B132" s="5" t="s">
        <v>87</v>
      </c>
      <c r="C132" s="6" t="s">
        <v>85</v>
      </c>
      <c r="D132" s="6"/>
      <c r="E132" s="7"/>
    </row>
    <row r="133" spans="1:5" x14ac:dyDescent="0.25">
      <c r="B133" s="5"/>
      <c r="C133" s="6" t="s">
        <v>86</v>
      </c>
      <c r="D133" s="6"/>
      <c r="E133" s="7"/>
    </row>
    <row r="134" spans="1:5" x14ac:dyDescent="0.25">
      <c r="B134" s="5"/>
      <c r="C134" s="6"/>
      <c r="D134" s="6"/>
      <c r="E134" s="7"/>
    </row>
    <row r="135" spans="1:5" x14ac:dyDescent="0.25">
      <c r="B135" s="5" t="s">
        <v>15</v>
      </c>
      <c r="C135" s="36">
        <v>42682</v>
      </c>
      <c r="D135" s="6"/>
      <c r="E135" s="7"/>
    </row>
    <row r="136" spans="1:5" x14ac:dyDescent="0.25">
      <c r="B136" s="5" t="s">
        <v>88</v>
      </c>
      <c r="C136" s="47">
        <v>0.62986111111111109</v>
      </c>
      <c r="D136" s="6"/>
      <c r="E136" s="7"/>
    </row>
    <row r="137" spans="1:5" x14ac:dyDescent="0.25">
      <c r="B137" s="5" t="s">
        <v>89</v>
      </c>
      <c r="C137" s="6">
        <v>123456789</v>
      </c>
      <c r="D137" s="6"/>
      <c r="E137" s="7"/>
    </row>
    <row r="138" spans="1:5" x14ac:dyDescent="0.25">
      <c r="B138" s="5"/>
      <c r="C138" s="6"/>
      <c r="D138" s="6"/>
      <c r="E138" s="7"/>
    </row>
    <row r="139" spans="1:5" x14ac:dyDescent="0.25">
      <c r="B139" s="5" t="s">
        <v>90</v>
      </c>
      <c r="C139" s="6" t="s">
        <v>91</v>
      </c>
      <c r="D139" s="6"/>
      <c r="E139" s="10">
        <f>500*0.75</f>
        <v>375</v>
      </c>
    </row>
    <row r="140" spans="1:5" x14ac:dyDescent="0.25">
      <c r="B140" s="5"/>
      <c r="C140" s="6" t="s">
        <v>115</v>
      </c>
      <c r="D140" s="6"/>
      <c r="E140" s="10"/>
    </row>
    <row r="141" spans="1:5" x14ac:dyDescent="0.25">
      <c r="B141" s="5"/>
      <c r="C141" s="6"/>
      <c r="D141" s="6"/>
      <c r="E141" s="7"/>
    </row>
    <row r="142" spans="1:5" x14ac:dyDescent="0.25">
      <c r="B142" s="5" t="s">
        <v>92</v>
      </c>
      <c r="C142" s="6" t="s">
        <v>94</v>
      </c>
      <c r="D142" s="6"/>
      <c r="E142" s="10">
        <v>500</v>
      </c>
    </row>
    <row r="143" spans="1:5" x14ac:dyDescent="0.25">
      <c r="B143" s="5"/>
      <c r="C143" s="6" t="s">
        <v>93</v>
      </c>
      <c r="D143" s="6"/>
      <c r="E143" s="7"/>
    </row>
    <row r="144" spans="1:5" x14ac:dyDescent="0.25">
      <c r="B144" s="5"/>
      <c r="C144" s="6" t="s">
        <v>53</v>
      </c>
      <c r="D144" s="6"/>
      <c r="E144" s="7"/>
    </row>
    <row r="145" spans="1:7" x14ac:dyDescent="0.25">
      <c r="B145" s="5"/>
      <c r="C145" s="6"/>
      <c r="D145" s="6"/>
      <c r="E145" s="7"/>
    </row>
    <row r="146" spans="1:7" x14ac:dyDescent="0.25">
      <c r="B146" s="5"/>
      <c r="C146" s="6"/>
      <c r="D146" s="6"/>
      <c r="E146" s="7"/>
    </row>
    <row r="147" spans="1:7" x14ac:dyDescent="0.25">
      <c r="B147" s="5"/>
      <c r="C147" s="6"/>
      <c r="D147" s="6"/>
      <c r="E147" s="7"/>
    </row>
    <row r="148" spans="1:7" x14ac:dyDescent="0.25">
      <c r="B148" s="52" t="s">
        <v>95</v>
      </c>
      <c r="C148" s="53"/>
      <c r="D148" s="53"/>
      <c r="E148" s="54"/>
    </row>
    <row r="149" spans="1:7" ht="15.75" thickBot="1" x14ac:dyDescent="0.3">
      <c r="B149" s="11"/>
      <c r="C149" s="12"/>
      <c r="D149" s="12"/>
      <c r="E149" s="13"/>
    </row>
    <row r="151" spans="1:7" x14ac:dyDescent="0.25">
      <c r="A151" t="s">
        <v>99</v>
      </c>
    </row>
    <row r="153" spans="1:7" x14ac:dyDescent="0.25">
      <c r="B153" s="1">
        <v>27.58</v>
      </c>
      <c r="C153" t="s">
        <v>96</v>
      </c>
      <c r="F153" s="48">
        <f>B153*E142/E139</f>
        <v>36.773333333333333</v>
      </c>
      <c r="G153" s="27" t="s">
        <v>97</v>
      </c>
    </row>
    <row r="154" spans="1:7" x14ac:dyDescent="0.25">
      <c r="B154" s="50" t="s">
        <v>101</v>
      </c>
      <c r="C154" t="s">
        <v>100</v>
      </c>
    </row>
    <row r="158" spans="1:7" ht="18.75" x14ac:dyDescent="0.3">
      <c r="A158" s="62" t="s">
        <v>102</v>
      </c>
    </row>
    <row r="159" spans="1:7" x14ac:dyDescent="0.25">
      <c r="A159" t="s">
        <v>103</v>
      </c>
    </row>
    <row r="165" spans="12:12" x14ac:dyDescent="0.25">
      <c r="L165" t="s">
        <v>122</v>
      </c>
    </row>
    <row r="166" spans="12:12" x14ac:dyDescent="0.25">
      <c r="L166" t="s">
        <v>104</v>
      </c>
    </row>
    <row r="168" spans="12:12" x14ac:dyDescent="0.25">
      <c r="L168" t="s">
        <v>123</v>
      </c>
    </row>
    <row r="170" spans="12:12" x14ac:dyDescent="0.25">
      <c r="L170" t="s">
        <v>108</v>
      </c>
    </row>
    <row r="171" spans="12:12" x14ac:dyDescent="0.25">
      <c r="L171" t="s">
        <v>105</v>
      </c>
    </row>
    <row r="194" spans="1:1" x14ac:dyDescent="0.25">
      <c r="A194" t="s">
        <v>106</v>
      </c>
    </row>
    <row r="196" spans="1:1" x14ac:dyDescent="0.25">
      <c r="A196" t="s">
        <v>107</v>
      </c>
    </row>
    <row r="198" spans="1:1" x14ac:dyDescent="0.25">
      <c r="A198" t="s">
        <v>124</v>
      </c>
    </row>
    <row r="200" spans="1:1" x14ac:dyDescent="0.25">
      <c r="A200" t="s">
        <v>125</v>
      </c>
    </row>
    <row r="202" spans="1:1" x14ac:dyDescent="0.25">
      <c r="A202" t="s">
        <v>126</v>
      </c>
    </row>
  </sheetData>
  <mergeCells count="25">
    <mergeCell ref="B105:D105"/>
    <mergeCell ref="B131:E131"/>
    <mergeCell ref="B148:E148"/>
    <mergeCell ref="F45:H45"/>
    <mergeCell ref="F42:H42"/>
    <mergeCell ref="F43:H43"/>
    <mergeCell ref="F44:H44"/>
    <mergeCell ref="B97:D97"/>
    <mergeCell ref="B98:D98"/>
    <mergeCell ref="A4:T4"/>
    <mergeCell ref="A6:T6"/>
    <mergeCell ref="B99:D99"/>
    <mergeCell ref="B101:D101"/>
    <mergeCell ref="B102:D102"/>
    <mergeCell ref="F17:H17"/>
    <mergeCell ref="F18:H18"/>
    <mergeCell ref="F19:H19"/>
    <mergeCell ref="F21:H21"/>
    <mergeCell ref="F22:H22"/>
    <mergeCell ref="B17:D17"/>
    <mergeCell ref="B18:D18"/>
    <mergeCell ref="B19:D19"/>
    <mergeCell ref="B25:D25"/>
    <mergeCell ref="B21:D21"/>
    <mergeCell ref="B22:D22"/>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Foreign Currency</vt:lpstr>
    </vt:vector>
  </TitlesOfParts>
  <Company>University of Waterloo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Winnett, Brian</dc:creator>
  <cp:lastModifiedBy>Winnett, Brian</cp:lastModifiedBy>
  <dcterms:created xsi:type="dcterms:W3CDTF">2016-11-21T19:08:41Z</dcterms:created>
  <dcterms:modified xsi:type="dcterms:W3CDTF">2016-12-08T19:01:11Z</dcterms:modified>
</cp:coreProperties>
</file>